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208F12CA-2826-43AC-8F25-6C4776A5DE0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Sheet1!$A$1:$G$27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I6" i="2"/>
  <c r="C6" i="2"/>
  <c r="C9" i="1"/>
  <c r="D9" i="1"/>
  <c r="E9" i="1"/>
  <c r="F9" i="1"/>
  <c r="C10" i="1"/>
  <c r="E10" i="1" s="1"/>
  <c r="D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F8" i="1"/>
  <c r="E8" i="1"/>
  <c r="D8" i="1"/>
  <c r="C8" i="1"/>
  <c r="F7" i="1"/>
  <c r="B5" i="1"/>
  <c r="D6" i="2"/>
  <c r="D11" i="2"/>
  <c r="F10" i="1" l="1"/>
  <c r="D11" i="1" l="1"/>
  <c r="E11" i="1" s="1"/>
  <c r="F11" i="1" s="1"/>
  <c r="D12" i="1" l="1"/>
  <c r="E12" i="1" s="1"/>
  <c r="F12" i="1" s="1"/>
  <c r="D13" i="1" l="1"/>
  <c r="E13" i="1" s="1"/>
  <c r="F13" i="1" s="1"/>
  <c r="D14" i="1" l="1"/>
  <c r="E14" i="1" s="1"/>
  <c r="F14" i="1" s="1"/>
  <c r="D15" i="1" l="1"/>
  <c r="E15" i="1" s="1"/>
  <c r="F15" i="1"/>
  <c r="D16" i="1" l="1"/>
  <c r="E16" i="1" s="1"/>
  <c r="F16" i="1" s="1"/>
  <c r="D17" i="1" l="1"/>
  <c r="E17" i="1" s="1"/>
  <c r="F17" i="1"/>
  <c r="D18" i="1" l="1"/>
  <c r="E18" i="1" s="1"/>
  <c r="F18" i="1" s="1"/>
  <c r="D19" i="1" l="1"/>
  <c r="E19" i="1" s="1"/>
  <c r="F19" i="1" s="1"/>
  <c r="D20" i="1" l="1"/>
  <c r="E20" i="1" s="1"/>
  <c r="F20" i="1"/>
  <c r="D21" i="1" l="1"/>
  <c r="E21" i="1" s="1"/>
  <c r="F21" i="1"/>
  <c r="D22" i="1" l="1"/>
  <c r="E22" i="1" s="1"/>
  <c r="F22" i="1"/>
  <c r="D23" i="1" l="1"/>
  <c r="E23" i="1" s="1"/>
  <c r="F23" i="1"/>
  <c r="D24" i="1" l="1"/>
  <c r="E24" i="1" s="1"/>
  <c r="F24" i="1"/>
  <c r="D25" i="1" l="1"/>
  <c r="E25" i="1" s="1"/>
  <c r="F25" i="1"/>
  <c r="D26" i="1" l="1"/>
  <c r="E26" i="1" s="1"/>
  <c r="F26" i="1" s="1"/>
  <c r="D27" i="1" l="1"/>
  <c r="E27" i="1" s="1"/>
  <c r="F27" i="1" s="1"/>
</calcChain>
</file>

<file path=xl/sharedStrings.xml><?xml version="1.0" encoding="utf-8"?>
<sst xmlns="http://schemas.openxmlformats.org/spreadsheetml/2006/main" count="18" uniqueCount="17">
  <si>
    <t>Fully Amortized Loans</t>
  </si>
  <si>
    <t>Loan Principal (Po)</t>
  </si>
  <si>
    <t>Interest Rate (r)</t>
  </si>
  <si>
    <t>Payment (Pmt)</t>
  </si>
  <si>
    <t>End of Period</t>
  </si>
  <si>
    <t>Pmt</t>
  </si>
  <si>
    <t>Interest</t>
  </si>
  <si>
    <t>Principal Reduction</t>
  </si>
  <si>
    <t>Term (n) {20 max}</t>
  </si>
  <si>
    <t>Loan Amortization Table</t>
  </si>
  <si>
    <t>A fully amortized loan is paid off in equal periodic installments (Pmt).</t>
  </si>
  <si>
    <t>principal reduction. The ending balance is zero by construction.</t>
  </si>
  <si>
    <t>Each period, part of the payment is interest and the remainder is</t>
  </si>
  <si>
    <t>Discounted service potential is the ending balance each period.</t>
  </si>
  <si>
    <t>Ending Balance</t>
  </si>
  <si>
    <t>Total:</t>
  </si>
  <si>
    <t>Can we use Excel to prove that 2+2=3?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</si>
</sst>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0.00000000000000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26"/>
      <color indexed="1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quotePrefix="1" applyFill="1" applyAlignment="1">
      <alignment horizontal="right"/>
    </xf>
    <xf numFmtId="0" fontId="3" fillId="2" borderId="0" xfId="0" applyFont="1" applyFill="1"/>
    <xf numFmtId="9" fontId="3" fillId="2" borderId="0" xfId="0" applyNumberFormat="1" applyFont="1" applyFill="1"/>
    <xf numFmtId="0" fontId="0" fillId="2" borderId="0" xfId="0" applyFill="1" applyAlignment="1">
      <alignment horizontal="right"/>
    </xf>
    <xf numFmtId="8" fontId="2" fillId="2" borderId="0" xfId="0" applyNumberFormat="1" applyFont="1" applyFill="1"/>
    <xf numFmtId="0" fontId="2" fillId="2" borderId="0" xfId="0" applyFont="1" applyFill="1" applyAlignment="1">
      <alignment horizontal="right" wrapText="1"/>
    </xf>
    <xf numFmtId="43" fontId="2" fillId="2" borderId="0" xfId="1" applyFont="1" applyFill="1"/>
    <xf numFmtId="43" fontId="0" fillId="2" borderId="0" xfId="1" applyFont="1" applyFill="1"/>
    <xf numFmtId="0" fontId="6" fillId="3" borderId="0" xfId="0" applyFont="1" applyFill="1"/>
    <xf numFmtId="0" fontId="0" fillId="3" borderId="0" xfId="0" applyFill="1"/>
    <xf numFmtId="0" fontId="6" fillId="3" borderId="0" xfId="0" quotePrefix="1" applyFont="1" applyFill="1" applyAlignment="1">
      <alignment horizontal="left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8" fontId="0" fillId="2" borderId="0" xfId="1" applyNumberFormat="1" applyFont="1" applyFill="1"/>
    <xf numFmtId="1" fontId="0" fillId="2" borderId="0" xfId="0" applyNumberFormat="1" applyFill="1"/>
    <xf numFmtId="1" fontId="8" fillId="2" borderId="0" xfId="0" applyNumberFormat="1" applyFont="1" applyFill="1"/>
    <xf numFmtId="0" fontId="2" fillId="0" borderId="0" xfId="0" applyFont="1"/>
    <xf numFmtId="1" fontId="8" fillId="2" borderId="1" xfId="0" applyNumberFormat="1" applyFont="1" applyFill="1" applyBorder="1"/>
    <xf numFmtId="0" fontId="9" fillId="0" borderId="0" xfId="0" applyFont="1"/>
    <xf numFmtId="164" fontId="0" fillId="0" borderId="0" xfId="0" applyNumberFormat="1"/>
    <xf numFmtId="0" fontId="9" fillId="0" borderId="0" xfId="0" applyFont="1" applyAlignment="1">
      <alignment horizontal="right"/>
    </xf>
    <xf numFmtId="0" fontId="8" fillId="0" borderId="0" xfId="0" applyFont="1"/>
    <xf numFmtId="0" fontId="5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zoomScale="145" zoomScaleNormal="145" workbookViewId="0">
      <selection sqref="A1:F1"/>
    </sheetView>
  </sheetViews>
  <sheetFormatPr defaultRowHeight="12.75" x14ac:dyDescent="0.2"/>
  <cols>
    <col min="1" max="1" width="25.42578125" customWidth="1"/>
    <col min="2" max="10" width="14.85546875" customWidth="1"/>
  </cols>
  <sheetData>
    <row r="1" spans="1:11" ht="33" x14ac:dyDescent="0.45">
      <c r="A1" s="24" t="s">
        <v>0</v>
      </c>
      <c r="B1" s="24"/>
      <c r="C1" s="24"/>
      <c r="D1" s="24"/>
      <c r="E1" s="24"/>
      <c r="F1" s="24"/>
      <c r="G1" s="1"/>
      <c r="H1" s="1"/>
      <c r="I1" s="1"/>
      <c r="J1" s="1"/>
      <c r="K1" s="1"/>
    </row>
    <row r="2" spans="1:11" ht="27.75" customHeight="1" x14ac:dyDescent="0.2">
      <c r="A2" s="2" t="s">
        <v>1</v>
      </c>
      <c r="B2" s="3">
        <v>1000</v>
      </c>
      <c r="C2" s="10" t="s">
        <v>10</v>
      </c>
      <c r="D2" s="11"/>
      <c r="E2" s="11"/>
      <c r="F2" s="11"/>
      <c r="G2" s="16"/>
      <c r="H2" s="1"/>
      <c r="I2" s="1"/>
      <c r="J2" s="1"/>
      <c r="K2" s="1"/>
    </row>
    <row r="3" spans="1:11" x14ac:dyDescent="0.2">
      <c r="A3" s="2" t="s">
        <v>2</v>
      </c>
      <c r="B3" s="4">
        <v>0.12</v>
      </c>
      <c r="C3" s="12" t="s">
        <v>12</v>
      </c>
      <c r="D3" s="11"/>
      <c r="E3" s="11"/>
      <c r="F3" s="11"/>
      <c r="G3" s="16"/>
      <c r="H3" s="1"/>
      <c r="I3" s="1"/>
      <c r="J3" s="1"/>
      <c r="K3" s="1"/>
    </row>
    <row r="4" spans="1:11" x14ac:dyDescent="0.2">
      <c r="A4" s="2" t="s">
        <v>8</v>
      </c>
      <c r="B4" s="3">
        <v>20</v>
      </c>
      <c r="C4" s="10" t="s">
        <v>11</v>
      </c>
      <c r="D4" s="11"/>
      <c r="E4" s="11"/>
      <c r="F4" s="11"/>
      <c r="G4" s="16"/>
      <c r="H4" s="1"/>
      <c r="I4" s="1"/>
      <c r="J4" s="1"/>
      <c r="K4" s="1"/>
    </row>
    <row r="5" spans="1:11" x14ac:dyDescent="0.2">
      <c r="A5" s="5" t="s">
        <v>3</v>
      </c>
      <c r="B5" s="6">
        <f>-PMT(B3,B4,B2,,0)</f>
        <v>133.87878003966068</v>
      </c>
      <c r="C5" s="10" t="s">
        <v>13</v>
      </c>
      <c r="D5" s="11"/>
      <c r="E5" s="11"/>
      <c r="F5" s="11"/>
      <c r="G5" s="1"/>
      <c r="H5" s="1"/>
      <c r="I5" s="1"/>
      <c r="J5" s="1"/>
      <c r="K5" s="1"/>
    </row>
    <row r="6" spans="1:11" ht="72.75" customHeight="1" x14ac:dyDescent="0.3">
      <c r="A6" s="13" t="s">
        <v>9</v>
      </c>
      <c r="B6" s="7" t="s">
        <v>4</v>
      </c>
      <c r="C6" s="7" t="s">
        <v>5</v>
      </c>
      <c r="D6" s="7" t="s">
        <v>6</v>
      </c>
      <c r="E6" s="7" t="s">
        <v>7</v>
      </c>
      <c r="F6" s="14" t="s">
        <v>14</v>
      </c>
      <c r="G6" s="1"/>
      <c r="H6" s="1"/>
      <c r="I6" s="1"/>
      <c r="J6" s="1"/>
      <c r="K6" s="1"/>
    </row>
    <row r="7" spans="1:11" x14ac:dyDescent="0.2">
      <c r="A7" s="1"/>
      <c r="B7" s="1">
        <v>0</v>
      </c>
      <c r="C7" s="1"/>
      <c r="D7" s="1"/>
      <c r="E7" s="1"/>
      <c r="F7" s="8">
        <f>B2</f>
        <v>1000</v>
      </c>
      <c r="G7" s="1"/>
      <c r="H7" s="1"/>
      <c r="I7" s="1"/>
      <c r="J7" s="1"/>
      <c r="K7" s="1"/>
    </row>
    <row r="8" spans="1:11" x14ac:dyDescent="0.2">
      <c r="A8" s="1"/>
      <c r="B8" s="1">
        <v>1</v>
      </c>
      <c r="C8" s="15">
        <f>$B$5</f>
        <v>133.87878003966068</v>
      </c>
      <c r="D8" s="9">
        <f>$B$3*F7</f>
        <v>120</v>
      </c>
      <c r="E8" s="15">
        <f>C8-D8</f>
        <v>13.878780039660683</v>
      </c>
      <c r="F8" s="8">
        <f>F7-E8</f>
        <v>986.12121996033932</v>
      </c>
      <c r="G8" s="1"/>
      <c r="H8" s="1"/>
      <c r="I8" s="1"/>
      <c r="J8" s="1"/>
      <c r="K8" s="1"/>
    </row>
    <row r="9" spans="1:11" x14ac:dyDescent="0.2">
      <c r="A9" s="1"/>
      <c r="B9" s="1">
        <v>2</v>
      </c>
      <c r="C9" s="15">
        <f t="shared" ref="C9:C27" si="0">$B$5</f>
        <v>133.87878003966068</v>
      </c>
      <c r="D9" s="9">
        <f t="shared" ref="D9:D27" si="1">$B$3*F8</f>
        <v>118.33454639524071</v>
      </c>
      <c r="E9" s="15">
        <f t="shared" ref="E9:E27" si="2">C9-D9</f>
        <v>15.544233644419975</v>
      </c>
      <c r="F9" s="8">
        <f t="shared" ref="F9:F27" si="3">F8-E9</f>
        <v>970.57698631591938</v>
      </c>
      <c r="G9" s="1"/>
      <c r="H9" s="1"/>
      <c r="I9" s="1"/>
      <c r="J9" s="1"/>
      <c r="K9" s="1"/>
    </row>
    <row r="10" spans="1:11" x14ac:dyDescent="0.2">
      <c r="A10" s="1"/>
      <c r="B10" s="1">
        <v>3</v>
      </c>
      <c r="C10" s="15">
        <f t="shared" si="0"/>
        <v>133.87878003966068</v>
      </c>
      <c r="D10" s="9">
        <f t="shared" si="1"/>
        <v>116.46923835791033</v>
      </c>
      <c r="E10" s="15">
        <f t="shared" si="2"/>
        <v>17.409541681750355</v>
      </c>
      <c r="F10" s="8">
        <f t="shared" si="3"/>
        <v>953.16744463416899</v>
      </c>
      <c r="G10" s="1"/>
      <c r="H10" s="1"/>
      <c r="I10" s="1"/>
      <c r="J10" s="1"/>
      <c r="K10" s="1"/>
    </row>
    <row r="11" spans="1:11" x14ac:dyDescent="0.2">
      <c r="A11" s="1"/>
      <c r="B11" s="1">
        <v>4</v>
      </c>
      <c r="C11" s="15">
        <f t="shared" si="0"/>
        <v>133.87878003966068</v>
      </c>
      <c r="D11" s="9">
        <f t="shared" si="1"/>
        <v>114.38009335610028</v>
      </c>
      <c r="E11" s="15">
        <f t="shared" si="2"/>
        <v>19.498686683560408</v>
      </c>
      <c r="F11" s="8">
        <f t="shared" si="3"/>
        <v>933.66875795060855</v>
      </c>
      <c r="G11" s="1"/>
      <c r="H11" s="1"/>
      <c r="I11" s="1"/>
      <c r="J11" s="1"/>
      <c r="K11" s="1"/>
    </row>
    <row r="12" spans="1:11" x14ac:dyDescent="0.2">
      <c r="A12" s="1"/>
      <c r="B12" s="1">
        <v>5</v>
      </c>
      <c r="C12" s="15">
        <f t="shared" si="0"/>
        <v>133.87878003966068</v>
      </c>
      <c r="D12" s="9">
        <f t="shared" si="1"/>
        <v>112.04025095407302</v>
      </c>
      <c r="E12" s="15">
        <f t="shared" si="2"/>
        <v>21.838529085587666</v>
      </c>
      <c r="F12" s="8">
        <f t="shared" si="3"/>
        <v>911.8302288650209</v>
      </c>
      <c r="G12" s="1"/>
      <c r="H12" s="1"/>
      <c r="I12" s="1"/>
      <c r="J12" s="1"/>
      <c r="K12" s="1"/>
    </row>
    <row r="13" spans="1:11" x14ac:dyDescent="0.2">
      <c r="A13" s="1"/>
      <c r="B13" s="1">
        <v>6</v>
      </c>
      <c r="C13" s="15">
        <f t="shared" si="0"/>
        <v>133.87878003966068</v>
      </c>
      <c r="D13" s="9">
        <f t="shared" si="1"/>
        <v>109.4196274638025</v>
      </c>
      <c r="E13" s="15">
        <f t="shared" si="2"/>
        <v>24.459152575858184</v>
      </c>
      <c r="F13" s="8">
        <f t="shared" si="3"/>
        <v>887.37107628916272</v>
      </c>
      <c r="G13" s="1"/>
      <c r="H13" s="1"/>
      <c r="I13" s="1"/>
      <c r="J13" s="1"/>
      <c r="K13" s="1"/>
    </row>
    <row r="14" spans="1:11" x14ac:dyDescent="0.2">
      <c r="A14" s="1"/>
      <c r="B14" s="1">
        <v>7</v>
      </c>
      <c r="C14" s="15">
        <f t="shared" si="0"/>
        <v>133.87878003966068</v>
      </c>
      <c r="D14" s="9">
        <f t="shared" si="1"/>
        <v>106.48452915469952</v>
      </c>
      <c r="E14" s="15">
        <f t="shared" si="2"/>
        <v>27.394250884961167</v>
      </c>
      <c r="F14" s="8">
        <f t="shared" si="3"/>
        <v>859.97682540420158</v>
      </c>
      <c r="G14" s="1"/>
      <c r="H14" s="1"/>
      <c r="I14" s="1"/>
      <c r="J14" s="1"/>
      <c r="K14" s="1"/>
    </row>
    <row r="15" spans="1:11" x14ac:dyDescent="0.2">
      <c r="A15" s="1"/>
      <c r="B15" s="1">
        <v>8</v>
      </c>
      <c r="C15" s="15">
        <f t="shared" si="0"/>
        <v>133.87878003966068</v>
      </c>
      <c r="D15" s="9">
        <f t="shared" si="1"/>
        <v>103.19721904850418</v>
      </c>
      <c r="E15" s="15">
        <f t="shared" si="2"/>
        <v>30.681560991156502</v>
      </c>
      <c r="F15" s="8">
        <f t="shared" si="3"/>
        <v>829.29526441304506</v>
      </c>
      <c r="G15" s="1"/>
      <c r="H15" s="1"/>
      <c r="I15" s="1"/>
      <c r="J15" s="1"/>
      <c r="K15" s="1"/>
    </row>
    <row r="16" spans="1:11" x14ac:dyDescent="0.2">
      <c r="A16" s="1"/>
      <c r="B16" s="1">
        <v>9</v>
      </c>
      <c r="C16" s="15">
        <f t="shared" si="0"/>
        <v>133.87878003966068</v>
      </c>
      <c r="D16" s="9">
        <f t="shared" si="1"/>
        <v>99.515431729565407</v>
      </c>
      <c r="E16" s="15">
        <f t="shared" si="2"/>
        <v>34.363348310095276</v>
      </c>
      <c r="F16" s="8">
        <f t="shared" si="3"/>
        <v>794.9319161029498</v>
      </c>
      <c r="G16" s="1"/>
      <c r="H16" s="1"/>
      <c r="I16" s="1"/>
      <c r="J16" s="1"/>
      <c r="K16" s="1"/>
    </row>
    <row r="17" spans="1:11" x14ac:dyDescent="0.2">
      <c r="A17" s="1"/>
      <c r="B17" s="1">
        <v>10</v>
      </c>
      <c r="C17" s="15">
        <f t="shared" si="0"/>
        <v>133.87878003966068</v>
      </c>
      <c r="D17" s="9">
        <f t="shared" si="1"/>
        <v>95.391829932353971</v>
      </c>
      <c r="E17" s="15">
        <f t="shared" si="2"/>
        <v>38.486950107306711</v>
      </c>
      <c r="F17" s="8">
        <f t="shared" si="3"/>
        <v>756.44496599564309</v>
      </c>
      <c r="G17" s="1"/>
      <c r="H17" s="1"/>
      <c r="I17" s="1"/>
      <c r="J17" s="1"/>
      <c r="K17" s="1"/>
    </row>
    <row r="18" spans="1:11" x14ac:dyDescent="0.2">
      <c r="A18" s="1"/>
      <c r="B18" s="1">
        <v>11</v>
      </c>
      <c r="C18" s="15">
        <f t="shared" si="0"/>
        <v>133.87878003966068</v>
      </c>
      <c r="D18" s="9">
        <f t="shared" si="1"/>
        <v>90.773395919477167</v>
      </c>
      <c r="E18" s="15">
        <f t="shared" si="2"/>
        <v>43.105384120183516</v>
      </c>
      <c r="F18" s="8">
        <f t="shared" si="3"/>
        <v>713.33958187545954</v>
      </c>
      <c r="G18" s="1"/>
      <c r="H18" s="1"/>
      <c r="I18" s="1"/>
      <c r="J18" s="1"/>
      <c r="K18" s="1"/>
    </row>
    <row r="19" spans="1:11" x14ac:dyDescent="0.2">
      <c r="A19" s="1"/>
      <c r="B19" s="1">
        <v>12</v>
      </c>
      <c r="C19" s="15">
        <f t="shared" si="0"/>
        <v>133.87878003966068</v>
      </c>
      <c r="D19" s="9">
        <f t="shared" si="1"/>
        <v>85.600749825055146</v>
      </c>
      <c r="E19" s="15">
        <f t="shared" si="2"/>
        <v>48.278030214605536</v>
      </c>
      <c r="F19" s="8">
        <f t="shared" si="3"/>
        <v>665.06155166085398</v>
      </c>
      <c r="G19" s="1"/>
      <c r="H19" s="1"/>
      <c r="I19" s="1"/>
      <c r="J19" s="1"/>
      <c r="K19" s="1"/>
    </row>
    <row r="20" spans="1:11" x14ac:dyDescent="0.2">
      <c r="A20" s="1"/>
      <c r="B20" s="1">
        <v>13</v>
      </c>
      <c r="C20" s="15">
        <f t="shared" si="0"/>
        <v>133.87878003966068</v>
      </c>
      <c r="D20" s="9">
        <f t="shared" si="1"/>
        <v>79.807386199302471</v>
      </c>
      <c r="E20" s="15">
        <f t="shared" si="2"/>
        <v>54.071393840358212</v>
      </c>
      <c r="F20" s="8">
        <f t="shared" si="3"/>
        <v>610.99015782049582</v>
      </c>
      <c r="G20" s="1"/>
      <c r="H20" s="1"/>
      <c r="I20" s="1"/>
      <c r="J20" s="1"/>
      <c r="K20" s="1"/>
    </row>
    <row r="21" spans="1:11" x14ac:dyDescent="0.2">
      <c r="A21" s="1"/>
      <c r="B21" s="1">
        <v>14</v>
      </c>
      <c r="C21" s="15">
        <f t="shared" si="0"/>
        <v>133.87878003966068</v>
      </c>
      <c r="D21" s="9">
        <f t="shared" si="1"/>
        <v>73.318818938459501</v>
      </c>
      <c r="E21" s="15">
        <f t="shared" si="2"/>
        <v>60.559961101201182</v>
      </c>
      <c r="F21" s="8">
        <f t="shared" si="3"/>
        <v>550.4301967192946</v>
      </c>
      <c r="G21" s="1"/>
      <c r="H21" s="1"/>
      <c r="I21" s="1"/>
      <c r="J21" s="1"/>
      <c r="K21" s="1"/>
    </row>
    <row r="22" spans="1:11" x14ac:dyDescent="0.2">
      <c r="A22" s="1"/>
      <c r="B22" s="1">
        <v>15</v>
      </c>
      <c r="C22" s="15">
        <f t="shared" si="0"/>
        <v>133.87878003966068</v>
      </c>
      <c r="D22" s="9">
        <f t="shared" si="1"/>
        <v>66.051623606315346</v>
      </c>
      <c r="E22" s="15">
        <f t="shared" si="2"/>
        <v>67.827156433345337</v>
      </c>
      <c r="F22" s="8">
        <f t="shared" si="3"/>
        <v>482.60304028594925</v>
      </c>
      <c r="G22" s="1"/>
      <c r="H22" s="1"/>
      <c r="I22" s="1"/>
      <c r="J22" s="1"/>
      <c r="K22" s="1"/>
    </row>
    <row r="23" spans="1:11" x14ac:dyDescent="0.2">
      <c r="A23" s="1"/>
      <c r="B23" s="1">
        <v>16</v>
      </c>
      <c r="C23" s="15">
        <f t="shared" si="0"/>
        <v>133.87878003966068</v>
      </c>
      <c r="D23" s="9">
        <f t="shared" si="1"/>
        <v>57.912364834313905</v>
      </c>
      <c r="E23" s="15">
        <f t="shared" si="2"/>
        <v>75.966415205346777</v>
      </c>
      <c r="F23" s="8">
        <f t="shared" si="3"/>
        <v>406.63662508060247</v>
      </c>
      <c r="G23" s="1"/>
      <c r="H23" s="1"/>
      <c r="I23" s="1"/>
      <c r="J23" s="1"/>
      <c r="K23" s="1"/>
    </row>
    <row r="24" spans="1:11" x14ac:dyDescent="0.2">
      <c r="A24" s="1"/>
      <c r="B24" s="1">
        <v>17</v>
      </c>
      <c r="C24" s="15">
        <f t="shared" si="0"/>
        <v>133.87878003966068</v>
      </c>
      <c r="D24" s="9">
        <f t="shared" si="1"/>
        <v>48.796395009672295</v>
      </c>
      <c r="E24" s="15">
        <f t="shared" si="2"/>
        <v>85.082385029988387</v>
      </c>
      <c r="F24" s="8">
        <f t="shared" si="3"/>
        <v>321.55424005061411</v>
      </c>
      <c r="G24" s="1"/>
      <c r="H24" s="1"/>
      <c r="I24" s="1"/>
      <c r="J24" s="1"/>
      <c r="K24" s="1"/>
    </row>
    <row r="25" spans="1:11" x14ac:dyDescent="0.2">
      <c r="A25" s="1"/>
      <c r="B25" s="1">
        <v>18</v>
      </c>
      <c r="C25" s="15">
        <f t="shared" si="0"/>
        <v>133.87878003966068</v>
      </c>
      <c r="D25" s="9">
        <f t="shared" si="1"/>
        <v>38.586508806073695</v>
      </c>
      <c r="E25" s="15">
        <f t="shared" si="2"/>
        <v>95.292271233586987</v>
      </c>
      <c r="F25" s="8">
        <f t="shared" si="3"/>
        <v>226.26196881702714</v>
      </c>
      <c r="G25" s="1"/>
      <c r="H25" s="1"/>
      <c r="I25" s="1"/>
      <c r="J25" s="1"/>
      <c r="K25" s="1"/>
    </row>
    <row r="26" spans="1:11" x14ac:dyDescent="0.2">
      <c r="A26" s="1"/>
      <c r="B26" s="1">
        <v>19</v>
      </c>
      <c r="C26" s="15">
        <f t="shared" si="0"/>
        <v>133.87878003966068</v>
      </c>
      <c r="D26" s="9">
        <f t="shared" si="1"/>
        <v>27.151436258043255</v>
      </c>
      <c r="E26" s="15">
        <f t="shared" si="2"/>
        <v>106.72734378161744</v>
      </c>
      <c r="F26" s="8">
        <f t="shared" si="3"/>
        <v>119.5346250354097</v>
      </c>
      <c r="G26" s="1"/>
      <c r="H26" s="1"/>
      <c r="I26" s="1"/>
      <c r="J26" s="1"/>
      <c r="K26" s="1"/>
    </row>
    <row r="27" spans="1:11" x14ac:dyDescent="0.2">
      <c r="A27" s="1"/>
      <c r="B27" s="1">
        <v>20</v>
      </c>
      <c r="C27" s="15">
        <f t="shared" si="0"/>
        <v>133.87878003966068</v>
      </c>
      <c r="D27" s="9">
        <f t="shared" si="1"/>
        <v>14.344155004249163</v>
      </c>
      <c r="E27" s="15">
        <f t="shared" si="2"/>
        <v>119.53462503541152</v>
      </c>
      <c r="F27" s="8">
        <f t="shared" si="3"/>
        <v>-1.8189894035458565E-12</v>
      </c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1">
    <mergeCell ref="A1:F1"/>
  </mergeCells>
  <phoneticPr fontId="0" type="noConversion"/>
  <pageMargins left="0.39" right="0.75" top="1" bottom="1" header="0.5" footer="0.5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abSelected="1" workbookViewId="0">
      <selection activeCell="A2" sqref="A2"/>
    </sheetView>
  </sheetViews>
  <sheetFormatPr defaultRowHeight="12.75" x14ac:dyDescent="0.2"/>
  <cols>
    <col min="9" max="9" width="21.42578125" customWidth="1"/>
  </cols>
  <sheetData>
    <row r="1" spans="1:9" ht="26.25" x14ac:dyDescent="0.4">
      <c r="A1" s="23" t="s">
        <v>16</v>
      </c>
    </row>
    <row r="4" spans="1:9" ht="26.25" x14ac:dyDescent="0.4">
      <c r="C4" s="17">
        <v>1.6</v>
      </c>
      <c r="D4" s="18"/>
    </row>
    <row r="5" spans="1:9" ht="26.25" x14ac:dyDescent="0.4">
      <c r="C5" s="19">
        <v>1.6</v>
      </c>
      <c r="D5" s="18"/>
    </row>
    <row r="6" spans="1:9" ht="26.25" x14ac:dyDescent="0.4">
      <c r="B6" s="22" t="s">
        <v>15</v>
      </c>
      <c r="C6" s="17">
        <f>SUM(C4:C5)</f>
        <v>3.2</v>
      </c>
      <c r="D6" s="20" t="str">
        <f ca="1">"&lt;-- "&amp;_xlfn.FORMULATEXT(C6)</f>
        <v>&lt;-- =SUM(C4:C5)</v>
      </c>
      <c r="I6" s="21">
        <f>1.23456789012345</f>
        <v>1.23456789012345</v>
      </c>
    </row>
    <row r="9" spans="1:9" ht="26.25" x14ac:dyDescent="0.4">
      <c r="C9" s="17">
        <v>1.6</v>
      </c>
      <c r="D9" s="18"/>
    </row>
    <row r="10" spans="1:9" ht="26.25" x14ac:dyDescent="0.4">
      <c r="C10" s="19">
        <v>1.6</v>
      </c>
      <c r="D10" s="18"/>
    </row>
    <row r="11" spans="1:9" ht="26.25" x14ac:dyDescent="0.4">
      <c r="B11" s="22" t="s">
        <v>15</v>
      </c>
      <c r="C11" s="17">
        <f>C9+C10</f>
        <v>3.2</v>
      </c>
      <c r="D11" s="20" t="str">
        <f ca="1">"&lt;-- "&amp;_xlfn.FORMULATEXT(C11)</f>
        <v>&lt;-- =C9+C10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Texas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RRITCHEY</dc:creator>
  <cp:lastModifiedBy>Ritchey, R</cp:lastModifiedBy>
  <cp:lastPrinted>2004-02-20T15:10:30Z</cp:lastPrinted>
  <dcterms:created xsi:type="dcterms:W3CDTF">2002-03-19T16:29:14Z</dcterms:created>
  <dcterms:modified xsi:type="dcterms:W3CDTF">2025-08-20T19:18:17Z</dcterms:modified>
</cp:coreProperties>
</file>