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ritchey\OneDrive - Texas Tech University\Documents\RJR Files\Courses\4331 Modeling FALL 2025\ASSIGNMENTS\PRO FORMA Assignment 4\Web\"/>
    </mc:Choice>
  </mc:AlternateContent>
  <xr:revisionPtr revIDLastSave="0" documentId="13_ncr:1_{74857680-2927-41F1-9FC8-7AC4396225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C7" i="1"/>
  <c r="B19" i="1" l="1"/>
  <c r="B5" i="1"/>
  <c r="B20" i="1" s="1"/>
  <c r="B11" i="1"/>
  <c r="C8" i="1" s="1"/>
  <c r="B15" i="1"/>
  <c r="A10" i="1"/>
  <c r="A8" i="1"/>
  <c r="C9" i="1" l="1"/>
  <c r="C10" i="1"/>
  <c r="C15" i="1" s="1"/>
  <c r="B18" i="1" l="1"/>
  <c r="B21" i="1" s="1"/>
  <c r="C11" i="1"/>
  <c r="D8" i="1" l="1"/>
  <c r="D9" i="1" s="1"/>
  <c r="C12" i="1"/>
  <c r="D10" i="1"/>
  <c r="D13" i="1"/>
  <c r="D15" i="1" l="1"/>
  <c r="D14" i="1"/>
  <c r="D11" i="1"/>
  <c r="D12" i="1" l="1"/>
  <c r="E8" i="1"/>
  <c r="E9" i="1" s="1"/>
  <c r="E13" i="1" l="1"/>
  <c r="E10" i="1"/>
  <c r="E15" i="1" l="1"/>
  <c r="E14" i="1"/>
  <c r="E11" i="1"/>
  <c r="E12" i="1" l="1"/>
  <c r="F8" i="1"/>
  <c r="F13" i="1" l="1"/>
  <c r="F10" i="1"/>
  <c r="F9" i="1"/>
  <c r="F11" i="1" l="1"/>
  <c r="G8" i="1" s="1"/>
  <c r="F15" i="1"/>
  <c r="F14" i="1"/>
  <c r="F12" i="1" l="1"/>
  <c r="G9" i="1"/>
  <c r="G13" i="1"/>
  <c r="G10" i="1"/>
  <c r="G15" i="1" l="1"/>
  <c r="G14" i="1"/>
  <c r="G11" i="1"/>
  <c r="G12" i="1" l="1"/>
</calcChain>
</file>

<file path=xl/sharedStrings.xml><?xml version="1.0" encoding="utf-8"?>
<sst xmlns="http://schemas.openxmlformats.org/spreadsheetml/2006/main" count="24" uniqueCount="24">
  <si>
    <t>Time</t>
  </si>
  <si>
    <t>Cash Out as % of Earnings</t>
  </si>
  <si>
    <t>Balance After Withdrawal</t>
  </si>
  <si>
    <t>Increase in Balance</t>
  </si>
  <si>
    <t>Increase in Earnings</t>
  </si>
  <si>
    <t>Increase in Withdrawals</t>
  </si>
  <si>
    <t>Growth Rate Example</t>
  </si>
  <si>
    <t>GrowthEx.xlsx</t>
  </si>
  <si>
    <t>Balance Before Withdrawal</t>
  </si>
  <si>
    <t>Present Value of Withdrawals</t>
  </si>
  <si>
    <t>Starting Investment</t>
  </si>
  <si>
    <t>ROE (Expected ROR on Investment)</t>
  </si>
  <si>
    <t>r (Required ROR on Investment)</t>
  </si>
  <si>
    <t>←Return on Equity is the rate you expect to earn on your investment</t>
  </si>
  <si>
    <t>←100% minus this number is the Reinvestment Rate or Plowback Ratio</t>
  </si>
  <si>
    <t>D1</t>
  </si>
  <si>
    <t>r</t>
  </si>
  <si>
    <t>g</t>
  </si>
  <si>
    <t>Gordon Model (Constant Growth Model): P0 = D1 / (r-g)</t>
  </si>
  <si>
    <t>b (Reinvestment Rate)</t>
  </si>
  <si>
    <t>←Reinvestment Rate (b)</t>
  </si>
  <si>
    <t>←Opportunity Cost of Capital (r)</t>
  </si>
  <si>
    <t>From the table above we can see that the growth rate (g) of an investment equals the Reinvestment Rate (b) times ROE</t>
  </si>
  <si>
    <t>P0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</si>
</sst>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8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righ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10" fontId="2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43" fontId="0" fillId="2" borderId="0" xfId="1" applyFont="1" applyFill="1" applyAlignment="1">
      <alignment horizontal="right"/>
    </xf>
    <xf numFmtId="43" fontId="4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43" fontId="0" fillId="2" borderId="0" xfId="0" applyNumberFormat="1" applyFill="1" applyAlignment="1">
      <alignment horizontal="right"/>
    </xf>
    <xf numFmtId="10" fontId="0" fillId="2" borderId="0" xfId="2" applyNumberFormat="1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43" fontId="0" fillId="2" borderId="0" xfId="1" applyFont="1" applyFill="1"/>
    <xf numFmtId="10" fontId="5" fillId="2" borderId="0" xfId="0" applyNumberFormat="1" applyFont="1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43" fontId="0" fillId="3" borderId="0" xfId="0" applyNumberFormat="1" applyFill="1" applyAlignment="1">
      <alignment horizontal="right"/>
    </xf>
    <xf numFmtId="10" fontId="0" fillId="3" borderId="0" xfId="0" applyNumberFormat="1" applyFill="1" applyAlignment="1">
      <alignment horizontal="right"/>
    </xf>
    <xf numFmtId="44" fontId="0" fillId="3" borderId="0" xfId="3" applyFont="1" applyFill="1" applyAlignment="1">
      <alignment horizontal="right"/>
    </xf>
    <xf numFmtId="10" fontId="0" fillId="0" borderId="0" xfId="2" applyNumberFormat="1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14324</xdr:colOff>
      <xdr:row>15</xdr:row>
      <xdr:rowOff>315112</xdr:rowOff>
    </xdr:from>
    <xdr:to>
      <xdr:col>4</xdr:col>
      <xdr:colOff>658872</xdr:colOff>
      <xdr:row>21</xdr:row>
      <xdr:rowOff>7162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CD5FF2-B266-9BA8-3CA9-39F192E94FDC}"/>
            </a:ext>
          </a:extLst>
        </xdr:cNvPr>
        <xdr:cNvSpPr txBox="1"/>
      </xdr:nvSpPr>
      <xdr:spPr>
        <a:xfrm>
          <a:off x="3702576" y="3702574"/>
          <a:ext cx="1389360" cy="114586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We see then that:</a:t>
          </a:r>
        </a:p>
        <a:p>
          <a:endParaRPr lang="en-US" sz="1100"/>
        </a:p>
        <a:p>
          <a:r>
            <a:rPr lang="en-US" sz="1100"/>
            <a:t>ROE =</a:t>
          </a:r>
          <a:r>
            <a:rPr lang="en-US" sz="1100" baseline="0"/>
            <a:t> Dividend Yield + Capital Gains Yield </a:t>
          </a:r>
        </a:p>
        <a:p>
          <a:endParaRPr lang="en-US" sz="1100" baseline="0"/>
        </a:p>
        <a:p>
          <a:r>
            <a:rPr lang="en-US" sz="1100" baseline="0"/>
            <a:t>ROE = D1/Po + g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1"/>
  <sheetViews>
    <sheetView tabSelected="1" zoomScale="133" zoomScaleNormal="133" workbookViewId="0">
      <selection activeCell="B1" sqref="B1"/>
    </sheetView>
  </sheetViews>
  <sheetFormatPr defaultRowHeight="15" x14ac:dyDescent="0.25"/>
  <cols>
    <col min="1" max="1" width="33" style="1" customWidth="1"/>
    <col min="2" max="7" width="11.140625" style="1" customWidth="1"/>
    <col min="8" max="8" width="11.140625" customWidth="1"/>
  </cols>
  <sheetData>
    <row r="1" spans="1:11" ht="26.25" customHeight="1" x14ac:dyDescent="0.35">
      <c r="A1" s="2" t="s">
        <v>6</v>
      </c>
      <c r="B1" s="3"/>
      <c r="C1" s="3"/>
      <c r="D1" s="4"/>
      <c r="E1" s="4" t="s">
        <v>7</v>
      </c>
      <c r="F1" s="3"/>
      <c r="G1" s="3"/>
      <c r="H1" s="5"/>
    </row>
    <row r="2" spans="1:11" ht="23.25" customHeight="1" x14ac:dyDescent="0.25">
      <c r="A2" s="3" t="s">
        <v>11</v>
      </c>
      <c r="B2" s="6">
        <v>0.05</v>
      </c>
      <c r="C2" s="5" t="s">
        <v>13</v>
      </c>
      <c r="D2" s="3"/>
      <c r="E2" s="3"/>
      <c r="F2" s="3"/>
      <c r="G2" s="3"/>
      <c r="H2" s="5"/>
    </row>
    <row r="3" spans="1:11" x14ac:dyDescent="0.25">
      <c r="A3" s="3" t="s">
        <v>1</v>
      </c>
      <c r="B3" s="6">
        <v>0.6</v>
      </c>
      <c r="C3" s="5" t="s">
        <v>14</v>
      </c>
      <c r="D3" s="3"/>
      <c r="E3" s="3"/>
      <c r="F3" s="3"/>
      <c r="G3" s="3"/>
      <c r="H3" s="5"/>
    </row>
    <row r="4" spans="1:11" x14ac:dyDescent="0.25">
      <c r="A4" s="3" t="s">
        <v>12</v>
      </c>
      <c r="B4" s="6">
        <v>0.05</v>
      </c>
      <c r="C4" s="5" t="s">
        <v>21</v>
      </c>
      <c r="D4" s="3"/>
      <c r="E4" s="3"/>
      <c r="F4" s="3"/>
      <c r="G4" s="3"/>
      <c r="H4" s="5"/>
      <c r="K4" s="21"/>
    </row>
    <row r="5" spans="1:11" x14ac:dyDescent="0.25">
      <c r="A5" s="3" t="s">
        <v>19</v>
      </c>
      <c r="B5" s="15">
        <f>1-B3</f>
        <v>0.4</v>
      </c>
      <c r="C5" s="5" t="s">
        <v>20</v>
      </c>
      <c r="D5" s="3"/>
      <c r="E5" s="3"/>
      <c r="F5" s="3"/>
      <c r="G5" s="3"/>
      <c r="H5" s="5"/>
    </row>
    <row r="6" spans="1:11" x14ac:dyDescent="0.25">
      <c r="A6" s="3" t="s">
        <v>10</v>
      </c>
      <c r="B6" s="10">
        <v>100</v>
      </c>
      <c r="C6" s="3"/>
      <c r="D6" s="3"/>
      <c r="E6" s="3"/>
      <c r="F6" s="3"/>
      <c r="G6" s="3"/>
      <c r="H6" s="5"/>
    </row>
    <row r="7" spans="1:11" x14ac:dyDescent="0.25">
      <c r="A7" s="3" t="s">
        <v>0</v>
      </c>
      <c r="B7" s="7">
        <v>0</v>
      </c>
      <c r="C7" s="7">
        <f>1+B7</f>
        <v>1</v>
      </c>
      <c r="D7" s="7">
        <f t="shared" ref="D7:G7" si="0">1+C7</f>
        <v>2</v>
      </c>
      <c r="E7" s="7">
        <f t="shared" si="0"/>
        <v>3</v>
      </c>
      <c r="F7" s="7">
        <f t="shared" si="0"/>
        <v>4</v>
      </c>
      <c r="G7" s="7">
        <f t="shared" si="0"/>
        <v>5</v>
      </c>
      <c r="H7" s="7"/>
    </row>
    <row r="8" spans="1:11" x14ac:dyDescent="0.25">
      <c r="A8" s="3" t="str">
        <f>"Earnings @ ROE="&amp;FIXED(B2*100,0)&amp;"%"</f>
        <v>Earnings @ ROE=5%</v>
      </c>
      <c r="B8" s="3"/>
      <c r="C8" s="8">
        <f>$B$2*B11</f>
        <v>5</v>
      </c>
      <c r="D8" s="8">
        <f>$B$2*C11</f>
        <v>5.1000000000000005</v>
      </c>
      <c r="E8" s="8">
        <f t="shared" ref="E8:G8" si="1">$B$2*D11</f>
        <v>5.202</v>
      </c>
      <c r="F8" s="8">
        <f t="shared" si="1"/>
        <v>5.3060399999999994</v>
      </c>
      <c r="G8" s="8">
        <f t="shared" si="1"/>
        <v>5.4121607999999997</v>
      </c>
      <c r="H8" s="8"/>
    </row>
    <row r="9" spans="1:11" ht="21.75" customHeight="1" x14ac:dyDescent="0.25">
      <c r="A9" s="3" t="s">
        <v>8</v>
      </c>
      <c r="B9" s="3"/>
      <c r="C9" s="8">
        <f>B11+C8</f>
        <v>105</v>
      </c>
      <c r="D9" s="8">
        <f t="shared" ref="D9:G9" si="2">C11+D8</f>
        <v>107.1</v>
      </c>
      <c r="E9" s="8">
        <f t="shared" si="2"/>
        <v>109.24199999999999</v>
      </c>
      <c r="F9" s="8">
        <f t="shared" si="2"/>
        <v>111.42683999999998</v>
      </c>
      <c r="G9" s="8">
        <f t="shared" si="2"/>
        <v>113.65537679999998</v>
      </c>
      <c r="H9" s="8"/>
    </row>
    <row r="10" spans="1:11" ht="17.25" x14ac:dyDescent="0.4">
      <c r="A10" s="3" t="str">
        <f>"Cash Withdrawal @ "&amp;FIXED(B3*100,0)&amp;"%"</f>
        <v>Cash Withdrawal @ 60%</v>
      </c>
      <c r="B10" s="3"/>
      <c r="C10" s="9">
        <f>$B$3*C8</f>
        <v>3</v>
      </c>
      <c r="D10" s="9">
        <f t="shared" ref="D10:G10" si="3">$B$3*D8</f>
        <v>3.06</v>
      </c>
      <c r="E10" s="9">
        <f t="shared" si="3"/>
        <v>3.1212</v>
      </c>
      <c r="F10" s="9">
        <f t="shared" si="3"/>
        <v>3.1836239999999996</v>
      </c>
      <c r="G10" s="9">
        <f t="shared" si="3"/>
        <v>3.2472964799999997</v>
      </c>
      <c r="H10" s="9"/>
    </row>
    <row r="11" spans="1:11" x14ac:dyDescent="0.25">
      <c r="A11" s="3" t="s">
        <v>2</v>
      </c>
      <c r="B11" s="13">
        <f>B6</f>
        <v>100</v>
      </c>
      <c r="C11" s="11">
        <f>C9-C10</f>
        <v>102</v>
      </c>
      <c r="D11" s="11">
        <f t="shared" ref="D11:G11" si="4">D9-D10</f>
        <v>104.03999999999999</v>
      </c>
      <c r="E11" s="11">
        <f t="shared" si="4"/>
        <v>106.12079999999999</v>
      </c>
      <c r="F11" s="11">
        <f t="shared" si="4"/>
        <v>108.24321599999999</v>
      </c>
      <c r="G11" s="11">
        <f t="shared" si="4"/>
        <v>110.40808031999998</v>
      </c>
      <c r="H11" s="11"/>
    </row>
    <row r="12" spans="1:11" ht="25.5" customHeight="1" x14ac:dyDescent="0.25">
      <c r="A12" s="3" t="s">
        <v>3</v>
      </c>
      <c r="B12" s="3"/>
      <c r="C12" s="12">
        <f>C11/B11-1</f>
        <v>2.0000000000000018E-2</v>
      </c>
      <c r="D12" s="12">
        <f t="shared" ref="D12:G12" si="5">D11/C11-1</f>
        <v>2.0000000000000018E-2</v>
      </c>
      <c r="E12" s="12">
        <f t="shared" si="5"/>
        <v>2.0000000000000018E-2</v>
      </c>
      <c r="F12" s="12">
        <f t="shared" si="5"/>
        <v>2.0000000000000018E-2</v>
      </c>
      <c r="G12" s="12">
        <f t="shared" si="5"/>
        <v>2.0000000000000018E-2</v>
      </c>
      <c r="H12" s="12"/>
    </row>
    <row r="13" spans="1:11" x14ac:dyDescent="0.25">
      <c r="A13" s="3" t="s">
        <v>4</v>
      </c>
      <c r="B13" s="3"/>
      <c r="C13" s="3"/>
      <c r="D13" s="12">
        <f>D8/C8-1</f>
        <v>2.0000000000000018E-2</v>
      </c>
      <c r="E13" s="12">
        <f t="shared" ref="E13:G13" si="6">E8/D8-1</f>
        <v>1.9999999999999796E-2</v>
      </c>
      <c r="F13" s="12">
        <f t="shared" si="6"/>
        <v>1.9999999999999796E-2</v>
      </c>
      <c r="G13" s="12">
        <f t="shared" si="6"/>
        <v>2.0000000000000018E-2</v>
      </c>
      <c r="H13" s="12"/>
    </row>
    <row r="14" spans="1:11" x14ac:dyDescent="0.25">
      <c r="A14" s="3" t="s">
        <v>5</v>
      </c>
      <c r="B14" s="3"/>
      <c r="C14" s="3"/>
      <c r="D14" s="12">
        <f>D10/C10-1</f>
        <v>2.0000000000000018E-2</v>
      </c>
      <c r="E14" s="12">
        <f t="shared" ref="E14:G14" si="7">E10/D10-1</f>
        <v>2.0000000000000018E-2</v>
      </c>
      <c r="F14" s="12">
        <f t="shared" si="7"/>
        <v>1.9999999999999796E-2</v>
      </c>
      <c r="G14" s="12">
        <f t="shared" si="7"/>
        <v>2.0000000000000018E-2</v>
      </c>
      <c r="H14" s="12"/>
    </row>
    <row r="15" spans="1:11" x14ac:dyDescent="0.25">
      <c r="A15" s="3" t="s">
        <v>9</v>
      </c>
      <c r="B15" s="8">
        <f>B10/(1+$B$7)^B7</f>
        <v>0</v>
      </c>
      <c r="C15" s="14">
        <f>C10/(1+$B$4)^C7</f>
        <v>2.8571428571428572</v>
      </c>
      <c r="D15" s="14">
        <f t="shared" ref="D15:G15" si="8">D10/(1+$B$4)^D7</f>
        <v>2.7755102040816326</v>
      </c>
      <c r="E15" s="14">
        <f t="shared" si="8"/>
        <v>2.6962099125364429</v>
      </c>
      <c r="F15" s="14">
        <f t="shared" si="8"/>
        <v>2.6191753436068299</v>
      </c>
      <c r="G15" s="14">
        <f t="shared" si="8"/>
        <v>2.5443417623609204</v>
      </c>
      <c r="H15" s="5"/>
    </row>
    <row r="16" spans="1:11" ht="24.75" customHeight="1" x14ac:dyDescent="0.25">
      <c r="A16" s="5" t="s">
        <v>22</v>
      </c>
      <c r="B16" s="5"/>
      <c r="C16" s="5"/>
      <c r="D16" s="5"/>
      <c r="E16" s="5"/>
      <c r="F16" s="5"/>
      <c r="G16" s="5"/>
      <c r="H16" s="5"/>
    </row>
    <row r="17" spans="1:3" ht="28.5" customHeight="1" x14ac:dyDescent="0.25">
      <c r="A17" s="16" t="s">
        <v>18</v>
      </c>
      <c r="B17" s="17"/>
      <c r="C17" s="17"/>
    </row>
    <row r="18" spans="1:3" x14ac:dyDescent="0.25">
      <c r="A18" s="17" t="s">
        <v>15</v>
      </c>
      <c r="B18" s="18">
        <f>C10</f>
        <v>3</v>
      </c>
      <c r="C18" s="17"/>
    </row>
    <row r="19" spans="1:3" x14ac:dyDescent="0.25">
      <c r="A19" s="17" t="s">
        <v>16</v>
      </c>
      <c r="B19" s="19">
        <f>B4</f>
        <v>0.05</v>
      </c>
      <c r="C19" s="17"/>
    </row>
    <row r="20" spans="1:3" x14ac:dyDescent="0.25">
      <c r="A20" s="17" t="s">
        <v>17</v>
      </c>
      <c r="B20" s="19">
        <f>B5*B2</f>
        <v>2.0000000000000004E-2</v>
      </c>
      <c r="C20" s="17"/>
    </row>
    <row r="21" spans="1:3" x14ac:dyDescent="0.25">
      <c r="A21" s="17" t="s">
        <v>23</v>
      </c>
      <c r="B21" s="20">
        <f>B18/(B19-B20)</f>
        <v>100</v>
      </c>
      <c r="C21" s="17"/>
    </row>
  </sheetData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Ritchey, R</dc:creator>
  <cp:lastModifiedBy>Ritchey, R</cp:lastModifiedBy>
  <dcterms:created xsi:type="dcterms:W3CDTF">2020-02-27T16:32:26Z</dcterms:created>
  <dcterms:modified xsi:type="dcterms:W3CDTF">2025-10-14T22:48:35Z</dcterms:modified>
</cp:coreProperties>
</file>